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9" i="1"/>
  <c r="C79"/>
  <c r="D78"/>
  <c r="C78"/>
  <c r="D77"/>
  <c r="C77"/>
  <c r="D76"/>
  <c r="D75"/>
  <c r="C75"/>
  <c r="C74"/>
  <c r="D73"/>
  <c r="C73"/>
  <c r="C72"/>
  <c r="D71"/>
  <c r="C71"/>
  <c r="D70"/>
  <c r="C70"/>
  <c r="D69"/>
  <c r="C69"/>
  <c r="D68"/>
  <c r="C68"/>
  <c r="E68" s="1"/>
  <c r="C67"/>
  <c r="D66"/>
  <c r="C66"/>
  <c r="D65"/>
  <c r="C65"/>
  <c r="C64"/>
  <c r="C63"/>
  <c r="E62"/>
  <c r="E61"/>
  <c r="E60"/>
  <c r="E59"/>
  <c r="C59"/>
  <c r="C76" s="1"/>
  <c r="E58"/>
  <c r="D57"/>
  <c r="D74" s="1"/>
  <c r="E56"/>
  <c r="E55"/>
  <c r="D55"/>
  <c r="D72" s="1"/>
  <c r="E54"/>
  <c r="E53"/>
  <c r="E52"/>
  <c r="D51"/>
  <c r="D67" s="1"/>
  <c r="E50"/>
  <c r="E49"/>
  <c r="D48"/>
  <c r="D64" s="1"/>
  <c r="D47"/>
  <c r="C47"/>
  <c r="E46"/>
  <c r="E45"/>
  <c r="E44"/>
  <c r="E43"/>
  <c r="E76" s="1"/>
  <c r="E42"/>
  <c r="E75" s="1"/>
  <c r="E41"/>
  <c r="E40"/>
  <c r="E73" s="1"/>
  <c r="E39"/>
  <c r="E38"/>
  <c r="E37"/>
  <c r="E69" s="1"/>
  <c r="E36"/>
  <c r="E35"/>
  <c r="E34"/>
  <c r="E33"/>
  <c r="E32"/>
  <c r="E31"/>
  <c r="E47" s="1"/>
  <c r="D30"/>
  <c r="C30"/>
  <c r="E29"/>
  <c r="E28"/>
  <c r="E27"/>
  <c r="E26"/>
  <c r="E25"/>
  <c r="E24"/>
  <c r="E23"/>
  <c r="E70" s="1"/>
  <c r="E22"/>
  <c r="E21"/>
  <c r="E20"/>
  <c r="E19"/>
  <c r="E18"/>
  <c r="E30" s="1"/>
  <c r="E17"/>
  <c r="D16"/>
  <c r="C16"/>
  <c r="E15"/>
  <c r="E79" s="1"/>
  <c r="E14"/>
  <c r="E78" s="1"/>
  <c r="E13"/>
  <c r="E77" s="1"/>
  <c r="E12"/>
  <c r="E11"/>
  <c r="E71" s="1"/>
  <c r="E10"/>
  <c r="E72" s="1"/>
  <c r="E9"/>
  <c r="E8"/>
  <c r="E7"/>
  <c r="E6"/>
  <c r="E66" s="1"/>
  <c r="E5"/>
  <c r="E65" s="1"/>
  <c r="E4"/>
  <c r="E16" s="1"/>
  <c r="D80" l="1"/>
  <c r="C80"/>
  <c r="E74"/>
  <c r="E48"/>
  <c r="E51"/>
  <c r="E67" s="1"/>
  <c r="E57"/>
  <c r="D63"/>
  <c r="E64"/>
  <c r="E80" l="1"/>
  <c r="E63"/>
</calcChain>
</file>

<file path=xl/comments1.xml><?xml version="1.0" encoding="utf-8"?>
<comments xmlns="http://schemas.openxmlformats.org/spreadsheetml/2006/main">
  <authors>
    <author>作者</author>
  </authors>
  <commentList>
    <comment ref="B23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人社局核对</t>
        </r>
      </text>
    </comment>
    <comment ref="C38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人社局</t>
        </r>
        <r>
          <rPr>
            <sz val="9"/>
            <color indexed="81"/>
            <rFont val="Tahoma"/>
            <family val="2"/>
          </rPr>
          <t>221.4</t>
        </r>
        <r>
          <rPr>
            <sz val="9"/>
            <color indexed="81"/>
            <rFont val="宋体"/>
            <charset val="134"/>
          </rPr>
          <t xml:space="preserve">万，单曲核对
</t>
        </r>
      </text>
    </comment>
    <comment ref="B54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人社局核对</t>
        </r>
      </text>
    </comment>
  </commentList>
</comments>
</file>

<file path=xl/sharedStrings.xml><?xml version="1.0" encoding="utf-8"?>
<sst xmlns="http://schemas.openxmlformats.org/spreadsheetml/2006/main" count="92" uniqueCount="43">
  <si>
    <t>单位：万元</t>
    <phoneticPr fontId="3" type="noConversion"/>
  </si>
  <si>
    <t>年度</t>
  </si>
  <si>
    <t>资金名称</t>
  </si>
  <si>
    <t>到位</t>
    <phoneticPr fontId="3" type="noConversion"/>
  </si>
  <si>
    <t>支出</t>
    <phoneticPr fontId="3" type="noConversion"/>
  </si>
  <si>
    <t>结转</t>
    <phoneticPr fontId="3" type="noConversion"/>
  </si>
  <si>
    <t>备注</t>
    <phoneticPr fontId="3" type="noConversion"/>
  </si>
  <si>
    <t>2016年</t>
    <phoneticPr fontId="3" type="noConversion"/>
  </si>
  <si>
    <t>产业资金</t>
  </si>
  <si>
    <t>政策性定向补助</t>
  </si>
  <si>
    <t>生态岗位补助</t>
  </si>
  <si>
    <t>农村危房改造资金</t>
  </si>
  <si>
    <t>农村公路建设经费</t>
    <phoneticPr fontId="3" type="noConversion"/>
  </si>
  <si>
    <t>技能培训经费</t>
  </si>
  <si>
    <t>易地搬迁建设资金（贷款资金）</t>
  </si>
  <si>
    <t>易地搬迁建设资金（补助资金）</t>
  </si>
  <si>
    <t>农村饮水工程（项目建设资金）</t>
  </si>
  <si>
    <t>其他整合资金</t>
  </si>
  <si>
    <t>市级10%配套资金</t>
  </si>
  <si>
    <t>县级10%配套资金</t>
  </si>
  <si>
    <t>2016年合计</t>
  </si>
  <si>
    <t>2017年</t>
  </si>
  <si>
    <t>贷款贴息资金</t>
    <phoneticPr fontId="3" type="noConversion"/>
  </si>
  <si>
    <t>易地搬迁建设资金（贷款资金)</t>
  </si>
  <si>
    <t>2017年合计</t>
  </si>
  <si>
    <t>2018年</t>
  </si>
  <si>
    <t>预拨2019年生态岗位补助</t>
  </si>
  <si>
    <t>贷款贴息资金</t>
  </si>
  <si>
    <t>农村公路建设经费</t>
  </si>
  <si>
    <t>易地搬迁建设资金(贷款资金）</t>
  </si>
  <si>
    <t>易地搬迁建设资金(还贷款资金）</t>
  </si>
  <si>
    <t>农村饮水工程（还债券资金）</t>
    <phoneticPr fontId="3" type="noConversion"/>
  </si>
  <si>
    <t>“一村一合”建设补助资金</t>
  </si>
  <si>
    <t>2018年合计</t>
  </si>
  <si>
    <t>2019年</t>
  </si>
  <si>
    <t>政策性定向补助</t>
    <phoneticPr fontId="3" type="noConversion"/>
  </si>
  <si>
    <t xml:space="preserve"> </t>
    <phoneticPr fontId="3" type="noConversion"/>
  </si>
  <si>
    <t>2019年合计</t>
  </si>
  <si>
    <t>合计</t>
  </si>
  <si>
    <t>易地搬迁建设资金(补助资金）</t>
  </si>
  <si>
    <t>2016年以来合计</t>
  </si>
  <si>
    <t>截止2019.11.25</t>
    <phoneticPr fontId="3" type="noConversion"/>
  </si>
  <si>
    <t>色尼区2016年-2019年扶贫资金使用情况公示表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</si>
</sst>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9"/>
      <color indexed="81"/>
      <name val="Tahoma"/>
      <family val="2"/>
    </font>
    <font>
      <sz val="9"/>
      <color indexed="81"/>
      <name val="宋体"/>
      <charset val="134"/>
    </font>
    <font>
      <b/>
      <sz val="9"/>
      <color indexed="8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vertical="center"/>
    </xf>
    <xf numFmtId="176" fontId="5" fillId="2" borderId="2" xfId="0" applyNumberFormat="1" applyFont="1" applyFill="1" applyBorder="1" applyAlignment="1" applyProtection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177" fontId="8" fillId="2" borderId="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>
      <alignment vertical="center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vertical="center"/>
    </xf>
    <xf numFmtId="176" fontId="0" fillId="0" borderId="0" xfId="0" applyNumberFormat="1">
      <alignment vertical="center"/>
    </xf>
    <xf numFmtId="0" fontId="5" fillId="0" borderId="2" xfId="0" applyFont="1" applyBorder="1" applyAlignment="1">
      <alignment vertical="center" wrapText="1"/>
    </xf>
    <xf numFmtId="0" fontId="5" fillId="3" borderId="2" xfId="0" applyNumberFormat="1" applyFont="1" applyFill="1" applyBorder="1" applyAlignment="1" applyProtection="1">
      <alignment horizontal="left" vertical="center"/>
    </xf>
    <xf numFmtId="0" fontId="5" fillId="3" borderId="2" xfId="0" applyNumberFormat="1" applyFont="1" applyFill="1" applyBorder="1" applyAlignment="1" applyProtection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0" fillId="3" borderId="0" xfId="0" applyFill="1">
      <alignment vertical="center"/>
    </xf>
    <xf numFmtId="176" fontId="5" fillId="3" borderId="2" xfId="0" applyNumberFormat="1" applyFont="1" applyFill="1" applyBorder="1" applyAlignment="1" applyProtection="1">
      <alignment horizontal="center" vertical="center"/>
    </xf>
    <xf numFmtId="176" fontId="8" fillId="2" borderId="2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 applyProtection="1">
      <alignment horizontal="left" vertical="center"/>
    </xf>
    <xf numFmtId="0" fontId="9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>
      <selection activeCell="I11" sqref="I11"/>
    </sheetView>
  </sheetViews>
  <sheetFormatPr defaultRowHeight="13.5"/>
  <cols>
    <col min="1" max="1" width="6.75" customWidth="1"/>
    <col min="2" max="2" width="23" customWidth="1"/>
    <col min="3" max="3" width="12.5" customWidth="1"/>
    <col min="4" max="4" width="12.625" customWidth="1"/>
    <col min="5" max="5" width="13.375" customWidth="1"/>
    <col min="6" max="6" width="13.375" style="47" customWidth="1"/>
    <col min="8" max="8" width="11.625" bestFit="1" customWidth="1"/>
    <col min="10" max="11" width="10.5" bestFit="1" customWidth="1"/>
    <col min="257" max="257" width="6.75" customWidth="1"/>
    <col min="258" max="258" width="23" customWidth="1"/>
    <col min="259" max="259" width="12.5" customWidth="1"/>
    <col min="260" max="260" width="12.625" customWidth="1"/>
    <col min="261" max="262" width="13.375" customWidth="1"/>
    <col min="264" max="264" width="11.625" bestFit="1" customWidth="1"/>
    <col min="266" max="267" width="10.5" bestFit="1" customWidth="1"/>
    <col min="513" max="513" width="6.75" customWidth="1"/>
    <col min="514" max="514" width="23" customWidth="1"/>
    <col min="515" max="515" width="12.5" customWidth="1"/>
    <col min="516" max="516" width="12.625" customWidth="1"/>
    <col min="517" max="518" width="13.375" customWidth="1"/>
    <col min="520" max="520" width="11.625" bestFit="1" customWidth="1"/>
    <col min="522" max="523" width="10.5" bestFit="1" customWidth="1"/>
    <col min="769" max="769" width="6.75" customWidth="1"/>
    <col min="770" max="770" width="23" customWidth="1"/>
    <col min="771" max="771" width="12.5" customWidth="1"/>
    <col min="772" max="772" width="12.625" customWidth="1"/>
    <col min="773" max="774" width="13.375" customWidth="1"/>
    <col min="776" max="776" width="11.625" bestFit="1" customWidth="1"/>
    <col min="778" max="779" width="10.5" bestFit="1" customWidth="1"/>
    <col min="1025" max="1025" width="6.75" customWidth="1"/>
    <col min="1026" max="1026" width="23" customWidth="1"/>
    <col min="1027" max="1027" width="12.5" customWidth="1"/>
    <col min="1028" max="1028" width="12.625" customWidth="1"/>
    <col min="1029" max="1030" width="13.375" customWidth="1"/>
    <col min="1032" max="1032" width="11.625" bestFit="1" customWidth="1"/>
    <col min="1034" max="1035" width="10.5" bestFit="1" customWidth="1"/>
    <col min="1281" max="1281" width="6.75" customWidth="1"/>
    <col min="1282" max="1282" width="23" customWidth="1"/>
    <col min="1283" max="1283" width="12.5" customWidth="1"/>
    <col min="1284" max="1284" width="12.625" customWidth="1"/>
    <col min="1285" max="1286" width="13.375" customWidth="1"/>
    <col min="1288" max="1288" width="11.625" bestFit="1" customWidth="1"/>
    <col min="1290" max="1291" width="10.5" bestFit="1" customWidth="1"/>
    <col min="1537" max="1537" width="6.75" customWidth="1"/>
    <col min="1538" max="1538" width="23" customWidth="1"/>
    <col min="1539" max="1539" width="12.5" customWidth="1"/>
    <col min="1540" max="1540" width="12.625" customWidth="1"/>
    <col min="1541" max="1542" width="13.375" customWidth="1"/>
    <col min="1544" max="1544" width="11.625" bestFit="1" customWidth="1"/>
    <col min="1546" max="1547" width="10.5" bestFit="1" customWidth="1"/>
    <col min="1793" max="1793" width="6.75" customWidth="1"/>
    <col min="1794" max="1794" width="23" customWidth="1"/>
    <col min="1795" max="1795" width="12.5" customWidth="1"/>
    <col min="1796" max="1796" width="12.625" customWidth="1"/>
    <col min="1797" max="1798" width="13.375" customWidth="1"/>
    <col min="1800" max="1800" width="11.625" bestFit="1" customWidth="1"/>
    <col min="1802" max="1803" width="10.5" bestFit="1" customWidth="1"/>
    <col min="2049" max="2049" width="6.75" customWidth="1"/>
    <col min="2050" max="2050" width="23" customWidth="1"/>
    <col min="2051" max="2051" width="12.5" customWidth="1"/>
    <col min="2052" max="2052" width="12.625" customWidth="1"/>
    <col min="2053" max="2054" width="13.375" customWidth="1"/>
    <col min="2056" max="2056" width="11.625" bestFit="1" customWidth="1"/>
    <col min="2058" max="2059" width="10.5" bestFit="1" customWidth="1"/>
    <col min="2305" max="2305" width="6.75" customWidth="1"/>
    <col min="2306" max="2306" width="23" customWidth="1"/>
    <col min="2307" max="2307" width="12.5" customWidth="1"/>
    <col min="2308" max="2308" width="12.625" customWidth="1"/>
    <col min="2309" max="2310" width="13.375" customWidth="1"/>
    <col min="2312" max="2312" width="11.625" bestFit="1" customWidth="1"/>
    <col min="2314" max="2315" width="10.5" bestFit="1" customWidth="1"/>
    <col min="2561" max="2561" width="6.75" customWidth="1"/>
    <col min="2562" max="2562" width="23" customWidth="1"/>
    <col min="2563" max="2563" width="12.5" customWidth="1"/>
    <col min="2564" max="2564" width="12.625" customWidth="1"/>
    <col min="2565" max="2566" width="13.375" customWidth="1"/>
    <col min="2568" max="2568" width="11.625" bestFit="1" customWidth="1"/>
    <col min="2570" max="2571" width="10.5" bestFit="1" customWidth="1"/>
    <col min="2817" max="2817" width="6.75" customWidth="1"/>
    <col min="2818" max="2818" width="23" customWidth="1"/>
    <col min="2819" max="2819" width="12.5" customWidth="1"/>
    <col min="2820" max="2820" width="12.625" customWidth="1"/>
    <col min="2821" max="2822" width="13.375" customWidth="1"/>
    <col min="2824" max="2824" width="11.625" bestFit="1" customWidth="1"/>
    <col min="2826" max="2827" width="10.5" bestFit="1" customWidth="1"/>
    <col min="3073" max="3073" width="6.75" customWidth="1"/>
    <col min="3074" max="3074" width="23" customWidth="1"/>
    <col min="3075" max="3075" width="12.5" customWidth="1"/>
    <col min="3076" max="3076" width="12.625" customWidth="1"/>
    <col min="3077" max="3078" width="13.375" customWidth="1"/>
    <col min="3080" max="3080" width="11.625" bestFit="1" customWidth="1"/>
    <col min="3082" max="3083" width="10.5" bestFit="1" customWidth="1"/>
    <col min="3329" max="3329" width="6.75" customWidth="1"/>
    <col min="3330" max="3330" width="23" customWidth="1"/>
    <col min="3331" max="3331" width="12.5" customWidth="1"/>
    <col min="3332" max="3332" width="12.625" customWidth="1"/>
    <col min="3333" max="3334" width="13.375" customWidth="1"/>
    <col min="3336" max="3336" width="11.625" bestFit="1" customWidth="1"/>
    <col min="3338" max="3339" width="10.5" bestFit="1" customWidth="1"/>
    <col min="3585" max="3585" width="6.75" customWidth="1"/>
    <col min="3586" max="3586" width="23" customWidth="1"/>
    <col min="3587" max="3587" width="12.5" customWidth="1"/>
    <col min="3588" max="3588" width="12.625" customWidth="1"/>
    <col min="3589" max="3590" width="13.375" customWidth="1"/>
    <col min="3592" max="3592" width="11.625" bestFit="1" customWidth="1"/>
    <col min="3594" max="3595" width="10.5" bestFit="1" customWidth="1"/>
    <col min="3841" max="3841" width="6.75" customWidth="1"/>
    <col min="3842" max="3842" width="23" customWidth="1"/>
    <col min="3843" max="3843" width="12.5" customWidth="1"/>
    <col min="3844" max="3844" width="12.625" customWidth="1"/>
    <col min="3845" max="3846" width="13.375" customWidth="1"/>
    <col min="3848" max="3848" width="11.625" bestFit="1" customWidth="1"/>
    <col min="3850" max="3851" width="10.5" bestFit="1" customWidth="1"/>
    <col min="4097" max="4097" width="6.75" customWidth="1"/>
    <col min="4098" max="4098" width="23" customWidth="1"/>
    <col min="4099" max="4099" width="12.5" customWidth="1"/>
    <col min="4100" max="4100" width="12.625" customWidth="1"/>
    <col min="4101" max="4102" width="13.375" customWidth="1"/>
    <col min="4104" max="4104" width="11.625" bestFit="1" customWidth="1"/>
    <col min="4106" max="4107" width="10.5" bestFit="1" customWidth="1"/>
    <col min="4353" max="4353" width="6.75" customWidth="1"/>
    <col min="4354" max="4354" width="23" customWidth="1"/>
    <col min="4355" max="4355" width="12.5" customWidth="1"/>
    <col min="4356" max="4356" width="12.625" customWidth="1"/>
    <col min="4357" max="4358" width="13.375" customWidth="1"/>
    <col min="4360" max="4360" width="11.625" bestFit="1" customWidth="1"/>
    <col min="4362" max="4363" width="10.5" bestFit="1" customWidth="1"/>
    <col min="4609" max="4609" width="6.75" customWidth="1"/>
    <col min="4610" max="4610" width="23" customWidth="1"/>
    <col min="4611" max="4611" width="12.5" customWidth="1"/>
    <col min="4612" max="4612" width="12.625" customWidth="1"/>
    <col min="4613" max="4614" width="13.375" customWidth="1"/>
    <col min="4616" max="4616" width="11.625" bestFit="1" customWidth="1"/>
    <col min="4618" max="4619" width="10.5" bestFit="1" customWidth="1"/>
    <col min="4865" max="4865" width="6.75" customWidth="1"/>
    <col min="4866" max="4866" width="23" customWidth="1"/>
    <col min="4867" max="4867" width="12.5" customWidth="1"/>
    <col min="4868" max="4868" width="12.625" customWidth="1"/>
    <col min="4869" max="4870" width="13.375" customWidth="1"/>
    <col min="4872" max="4872" width="11.625" bestFit="1" customWidth="1"/>
    <col min="4874" max="4875" width="10.5" bestFit="1" customWidth="1"/>
    <col min="5121" max="5121" width="6.75" customWidth="1"/>
    <col min="5122" max="5122" width="23" customWidth="1"/>
    <col min="5123" max="5123" width="12.5" customWidth="1"/>
    <col min="5124" max="5124" width="12.625" customWidth="1"/>
    <col min="5125" max="5126" width="13.375" customWidth="1"/>
    <col min="5128" max="5128" width="11.625" bestFit="1" customWidth="1"/>
    <col min="5130" max="5131" width="10.5" bestFit="1" customWidth="1"/>
    <col min="5377" max="5377" width="6.75" customWidth="1"/>
    <col min="5378" max="5378" width="23" customWidth="1"/>
    <col min="5379" max="5379" width="12.5" customWidth="1"/>
    <col min="5380" max="5380" width="12.625" customWidth="1"/>
    <col min="5381" max="5382" width="13.375" customWidth="1"/>
    <col min="5384" max="5384" width="11.625" bestFit="1" customWidth="1"/>
    <col min="5386" max="5387" width="10.5" bestFit="1" customWidth="1"/>
    <col min="5633" max="5633" width="6.75" customWidth="1"/>
    <col min="5634" max="5634" width="23" customWidth="1"/>
    <col min="5635" max="5635" width="12.5" customWidth="1"/>
    <col min="5636" max="5636" width="12.625" customWidth="1"/>
    <col min="5637" max="5638" width="13.375" customWidth="1"/>
    <col min="5640" max="5640" width="11.625" bestFit="1" customWidth="1"/>
    <col min="5642" max="5643" width="10.5" bestFit="1" customWidth="1"/>
    <col min="5889" max="5889" width="6.75" customWidth="1"/>
    <col min="5890" max="5890" width="23" customWidth="1"/>
    <col min="5891" max="5891" width="12.5" customWidth="1"/>
    <col min="5892" max="5892" width="12.625" customWidth="1"/>
    <col min="5893" max="5894" width="13.375" customWidth="1"/>
    <col min="5896" max="5896" width="11.625" bestFit="1" customWidth="1"/>
    <col min="5898" max="5899" width="10.5" bestFit="1" customWidth="1"/>
    <col min="6145" max="6145" width="6.75" customWidth="1"/>
    <col min="6146" max="6146" width="23" customWidth="1"/>
    <col min="6147" max="6147" width="12.5" customWidth="1"/>
    <col min="6148" max="6148" width="12.625" customWidth="1"/>
    <col min="6149" max="6150" width="13.375" customWidth="1"/>
    <col min="6152" max="6152" width="11.625" bestFit="1" customWidth="1"/>
    <col min="6154" max="6155" width="10.5" bestFit="1" customWidth="1"/>
    <col min="6401" max="6401" width="6.75" customWidth="1"/>
    <col min="6402" max="6402" width="23" customWidth="1"/>
    <col min="6403" max="6403" width="12.5" customWidth="1"/>
    <col min="6404" max="6404" width="12.625" customWidth="1"/>
    <col min="6405" max="6406" width="13.375" customWidth="1"/>
    <col min="6408" max="6408" width="11.625" bestFit="1" customWidth="1"/>
    <col min="6410" max="6411" width="10.5" bestFit="1" customWidth="1"/>
    <col min="6657" max="6657" width="6.75" customWidth="1"/>
    <col min="6658" max="6658" width="23" customWidth="1"/>
    <col min="6659" max="6659" width="12.5" customWidth="1"/>
    <col min="6660" max="6660" width="12.625" customWidth="1"/>
    <col min="6661" max="6662" width="13.375" customWidth="1"/>
    <col min="6664" max="6664" width="11.625" bestFit="1" customWidth="1"/>
    <col min="6666" max="6667" width="10.5" bestFit="1" customWidth="1"/>
    <col min="6913" max="6913" width="6.75" customWidth="1"/>
    <col min="6914" max="6914" width="23" customWidth="1"/>
    <col min="6915" max="6915" width="12.5" customWidth="1"/>
    <col min="6916" max="6916" width="12.625" customWidth="1"/>
    <col min="6917" max="6918" width="13.375" customWidth="1"/>
    <col min="6920" max="6920" width="11.625" bestFit="1" customWidth="1"/>
    <col min="6922" max="6923" width="10.5" bestFit="1" customWidth="1"/>
    <col min="7169" max="7169" width="6.75" customWidth="1"/>
    <col min="7170" max="7170" width="23" customWidth="1"/>
    <col min="7171" max="7171" width="12.5" customWidth="1"/>
    <col min="7172" max="7172" width="12.625" customWidth="1"/>
    <col min="7173" max="7174" width="13.375" customWidth="1"/>
    <col min="7176" max="7176" width="11.625" bestFit="1" customWidth="1"/>
    <col min="7178" max="7179" width="10.5" bestFit="1" customWidth="1"/>
    <col min="7425" max="7425" width="6.75" customWidth="1"/>
    <col min="7426" max="7426" width="23" customWidth="1"/>
    <col min="7427" max="7427" width="12.5" customWidth="1"/>
    <col min="7428" max="7428" width="12.625" customWidth="1"/>
    <col min="7429" max="7430" width="13.375" customWidth="1"/>
    <col min="7432" max="7432" width="11.625" bestFit="1" customWidth="1"/>
    <col min="7434" max="7435" width="10.5" bestFit="1" customWidth="1"/>
    <col min="7681" max="7681" width="6.75" customWidth="1"/>
    <col min="7682" max="7682" width="23" customWidth="1"/>
    <col min="7683" max="7683" width="12.5" customWidth="1"/>
    <col min="7684" max="7684" width="12.625" customWidth="1"/>
    <col min="7685" max="7686" width="13.375" customWidth="1"/>
    <col min="7688" max="7688" width="11.625" bestFit="1" customWidth="1"/>
    <col min="7690" max="7691" width="10.5" bestFit="1" customWidth="1"/>
    <col min="7937" max="7937" width="6.75" customWidth="1"/>
    <col min="7938" max="7938" width="23" customWidth="1"/>
    <col min="7939" max="7939" width="12.5" customWidth="1"/>
    <col min="7940" max="7940" width="12.625" customWidth="1"/>
    <col min="7941" max="7942" width="13.375" customWidth="1"/>
    <col min="7944" max="7944" width="11.625" bestFit="1" customWidth="1"/>
    <col min="7946" max="7947" width="10.5" bestFit="1" customWidth="1"/>
    <col min="8193" max="8193" width="6.75" customWidth="1"/>
    <col min="8194" max="8194" width="23" customWidth="1"/>
    <col min="8195" max="8195" width="12.5" customWidth="1"/>
    <col min="8196" max="8196" width="12.625" customWidth="1"/>
    <col min="8197" max="8198" width="13.375" customWidth="1"/>
    <col min="8200" max="8200" width="11.625" bestFit="1" customWidth="1"/>
    <col min="8202" max="8203" width="10.5" bestFit="1" customWidth="1"/>
    <col min="8449" max="8449" width="6.75" customWidth="1"/>
    <col min="8450" max="8450" width="23" customWidth="1"/>
    <col min="8451" max="8451" width="12.5" customWidth="1"/>
    <col min="8452" max="8452" width="12.625" customWidth="1"/>
    <col min="8453" max="8454" width="13.375" customWidth="1"/>
    <col min="8456" max="8456" width="11.625" bestFit="1" customWidth="1"/>
    <col min="8458" max="8459" width="10.5" bestFit="1" customWidth="1"/>
    <col min="8705" max="8705" width="6.75" customWidth="1"/>
    <col min="8706" max="8706" width="23" customWidth="1"/>
    <col min="8707" max="8707" width="12.5" customWidth="1"/>
    <col min="8708" max="8708" width="12.625" customWidth="1"/>
    <col min="8709" max="8710" width="13.375" customWidth="1"/>
    <col min="8712" max="8712" width="11.625" bestFit="1" customWidth="1"/>
    <col min="8714" max="8715" width="10.5" bestFit="1" customWidth="1"/>
    <col min="8961" max="8961" width="6.75" customWidth="1"/>
    <col min="8962" max="8962" width="23" customWidth="1"/>
    <col min="8963" max="8963" width="12.5" customWidth="1"/>
    <col min="8964" max="8964" width="12.625" customWidth="1"/>
    <col min="8965" max="8966" width="13.375" customWidth="1"/>
    <col min="8968" max="8968" width="11.625" bestFit="1" customWidth="1"/>
    <col min="8970" max="8971" width="10.5" bestFit="1" customWidth="1"/>
    <col min="9217" max="9217" width="6.75" customWidth="1"/>
    <col min="9218" max="9218" width="23" customWidth="1"/>
    <col min="9219" max="9219" width="12.5" customWidth="1"/>
    <col min="9220" max="9220" width="12.625" customWidth="1"/>
    <col min="9221" max="9222" width="13.375" customWidth="1"/>
    <col min="9224" max="9224" width="11.625" bestFit="1" customWidth="1"/>
    <col min="9226" max="9227" width="10.5" bestFit="1" customWidth="1"/>
    <col min="9473" max="9473" width="6.75" customWidth="1"/>
    <col min="9474" max="9474" width="23" customWidth="1"/>
    <col min="9475" max="9475" width="12.5" customWidth="1"/>
    <col min="9476" max="9476" width="12.625" customWidth="1"/>
    <col min="9477" max="9478" width="13.375" customWidth="1"/>
    <col min="9480" max="9480" width="11.625" bestFit="1" customWidth="1"/>
    <col min="9482" max="9483" width="10.5" bestFit="1" customWidth="1"/>
    <col min="9729" max="9729" width="6.75" customWidth="1"/>
    <col min="9730" max="9730" width="23" customWidth="1"/>
    <col min="9731" max="9731" width="12.5" customWidth="1"/>
    <col min="9732" max="9732" width="12.625" customWidth="1"/>
    <col min="9733" max="9734" width="13.375" customWidth="1"/>
    <col min="9736" max="9736" width="11.625" bestFit="1" customWidth="1"/>
    <col min="9738" max="9739" width="10.5" bestFit="1" customWidth="1"/>
    <col min="9985" max="9985" width="6.75" customWidth="1"/>
    <col min="9986" max="9986" width="23" customWidth="1"/>
    <col min="9987" max="9987" width="12.5" customWidth="1"/>
    <col min="9988" max="9988" width="12.625" customWidth="1"/>
    <col min="9989" max="9990" width="13.375" customWidth="1"/>
    <col min="9992" max="9992" width="11.625" bestFit="1" customWidth="1"/>
    <col min="9994" max="9995" width="10.5" bestFit="1" customWidth="1"/>
    <col min="10241" max="10241" width="6.75" customWidth="1"/>
    <col min="10242" max="10242" width="23" customWidth="1"/>
    <col min="10243" max="10243" width="12.5" customWidth="1"/>
    <col min="10244" max="10244" width="12.625" customWidth="1"/>
    <col min="10245" max="10246" width="13.375" customWidth="1"/>
    <col min="10248" max="10248" width="11.625" bestFit="1" customWidth="1"/>
    <col min="10250" max="10251" width="10.5" bestFit="1" customWidth="1"/>
    <col min="10497" max="10497" width="6.75" customWidth="1"/>
    <col min="10498" max="10498" width="23" customWidth="1"/>
    <col min="10499" max="10499" width="12.5" customWidth="1"/>
    <col min="10500" max="10500" width="12.625" customWidth="1"/>
    <col min="10501" max="10502" width="13.375" customWidth="1"/>
    <col min="10504" max="10504" width="11.625" bestFit="1" customWidth="1"/>
    <col min="10506" max="10507" width="10.5" bestFit="1" customWidth="1"/>
    <col min="10753" max="10753" width="6.75" customWidth="1"/>
    <col min="10754" max="10754" width="23" customWidth="1"/>
    <col min="10755" max="10755" width="12.5" customWidth="1"/>
    <col min="10756" max="10756" width="12.625" customWidth="1"/>
    <col min="10757" max="10758" width="13.375" customWidth="1"/>
    <col min="10760" max="10760" width="11.625" bestFit="1" customWidth="1"/>
    <col min="10762" max="10763" width="10.5" bestFit="1" customWidth="1"/>
    <col min="11009" max="11009" width="6.75" customWidth="1"/>
    <col min="11010" max="11010" width="23" customWidth="1"/>
    <col min="11011" max="11011" width="12.5" customWidth="1"/>
    <col min="11012" max="11012" width="12.625" customWidth="1"/>
    <col min="11013" max="11014" width="13.375" customWidth="1"/>
    <col min="11016" max="11016" width="11.625" bestFit="1" customWidth="1"/>
    <col min="11018" max="11019" width="10.5" bestFit="1" customWidth="1"/>
    <col min="11265" max="11265" width="6.75" customWidth="1"/>
    <col min="11266" max="11266" width="23" customWidth="1"/>
    <col min="11267" max="11267" width="12.5" customWidth="1"/>
    <col min="11268" max="11268" width="12.625" customWidth="1"/>
    <col min="11269" max="11270" width="13.375" customWidth="1"/>
    <col min="11272" max="11272" width="11.625" bestFit="1" customWidth="1"/>
    <col min="11274" max="11275" width="10.5" bestFit="1" customWidth="1"/>
    <col min="11521" max="11521" width="6.75" customWidth="1"/>
    <col min="11522" max="11522" width="23" customWidth="1"/>
    <col min="11523" max="11523" width="12.5" customWidth="1"/>
    <col min="11524" max="11524" width="12.625" customWidth="1"/>
    <col min="11525" max="11526" width="13.375" customWidth="1"/>
    <col min="11528" max="11528" width="11.625" bestFit="1" customWidth="1"/>
    <col min="11530" max="11531" width="10.5" bestFit="1" customWidth="1"/>
    <col min="11777" max="11777" width="6.75" customWidth="1"/>
    <col min="11778" max="11778" width="23" customWidth="1"/>
    <col min="11779" max="11779" width="12.5" customWidth="1"/>
    <col min="11780" max="11780" width="12.625" customWidth="1"/>
    <col min="11781" max="11782" width="13.375" customWidth="1"/>
    <col min="11784" max="11784" width="11.625" bestFit="1" customWidth="1"/>
    <col min="11786" max="11787" width="10.5" bestFit="1" customWidth="1"/>
    <col min="12033" max="12033" width="6.75" customWidth="1"/>
    <col min="12034" max="12034" width="23" customWidth="1"/>
    <col min="12035" max="12035" width="12.5" customWidth="1"/>
    <col min="12036" max="12036" width="12.625" customWidth="1"/>
    <col min="12037" max="12038" width="13.375" customWidth="1"/>
    <col min="12040" max="12040" width="11.625" bestFit="1" customWidth="1"/>
    <col min="12042" max="12043" width="10.5" bestFit="1" customWidth="1"/>
    <col min="12289" max="12289" width="6.75" customWidth="1"/>
    <col min="12290" max="12290" width="23" customWidth="1"/>
    <col min="12291" max="12291" width="12.5" customWidth="1"/>
    <col min="12292" max="12292" width="12.625" customWidth="1"/>
    <col min="12293" max="12294" width="13.375" customWidth="1"/>
    <col min="12296" max="12296" width="11.625" bestFit="1" customWidth="1"/>
    <col min="12298" max="12299" width="10.5" bestFit="1" customWidth="1"/>
    <col min="12545" max="12545" width="6.75" customWidth="1"/>
    <col min="12546" max="12546" width="23" customWidth="1"/>
    <col min="12547" max="12547" width="12.5" customWidth="1"/>
    <col min="12548" max="12548" width="12.625" customWidth="1"/>
    <col min="12549" max="12550" width="13.375" customWidth="1"/>
    <col min="12552" max="12552" width="11.625" bestFit="1" customWidth="1"/>
    <col min="12554" max="12555" width="10.5" bestFit="1" customWidth="1"/>
    <col min="12801" max="12801" width="6.75" customWidth="1"/>
    <col min="12802" max="12802" width="23" customWidth="1"/>
    <col min="12803" max="12803" width="12.5" customWidth="1"/>
    <col min="12804" max="12804" width="12.625" customWidth="1"/>
    <col min="12805" max="12806" width="13.375" customWidth="1"/>
    <col min="12808" max="12808" width="11.625" bestFit="1" customWidth="1"/>
    <col min="12810" max="12811" width="10.5" bestFit="1" customWidth="1"/>
    <col min="13057" max="13057" width="6.75" customWidth="1"/>
    <col min="13058" max="13058" width="23" customWidth="1"/>
    <col min="13059" max="13059" width="12.5" customWidth="1"/>
    <col min="13060" max="13060" width="12.625" customWidth="1"/>
    <col min="13061" max="13062" width="13.375" customWidth="1"/>
    <col min="13064" max="13064" width="11.625" bestFit="1" customWidth="1"/>
    <col min="13066" max="13067" width="10.5" bestFit="1" customWidth="1"/>
    <col min="13313" max="13313" width="6.75" customWidth="1"/>
    <col min="13314" max="13314" width="23" customWidth="1"/>
    <col min="13315" max="13315" width="12.5" customWidth="1"/>
    <col min="13316" max="13316" width="12.625" customWidth="1"/>
    <col min="13317" max="13318" width="13.375" customWidth="1"/>
    <col min="13320" max="13320" width="11.625" bestFit="1" customWidth="1"/>
    <col min="13322" max="13323" width="10.5" bestFit="1" customWidth="1"/>
    <col min="13569" max="13569" width="6.75" customWidth="1"/>
    <col min="13570" max="13570" width="23" customWidth="1"/>
    <col min="13571" max="13571" width="12.5" customWidth="1"/>
    <col min="13572" max="13572" width="12.625" customWidth="1"/>
    <col min="13573" max="13574" width="13.375" customWidth="1"/>
    <col min="13576" max="13576" width="11.625" bestFit="1" customWidth="1"/>
    <col min="13578" max="13579" width="10.5" bestFit="1" customWidth="1"/>
    <col min="13825" max="13825" width="6.75" customWidth="1"/>
    <col min="13826" max="13826" width="23" customWidth="1"/>
    <col min="13827" max="13827" width="12.5" customWidth="1"/>
    <col min="13828" max="13828" width="12.625" customWidth="1"/>
    <col min="13829" max="13830" width="13.375" customWidth="1"/>
    <col min="13832" max="13832" width="11.625" bestFit="1" customWidth="1"/>
    <col min="13834" max="13835" width="10.5" bestFit="1" customWidth="1"/>
    <col min="14081" max="14081" width="6.75" customWidth="1"/>
    <col min="14082" max="14082" width="23" customWidth="1"/>
    <col min="14083" max="14083" width="12.5" customWidth="1"/>
    <col min="14084" max="14084" width="12.625" customWidth="1"/>
    <col min="14085" max="14086" width="13.375" customWidth="1"/>
    <col min="14088" max="14088" width="11.625" bestFit="1" customWidth="1"/>
    <col min="14090" max="14091" width="10.5" bestFit="1" customWidth="1"/>
    <col min="14337" max="14337" width="6.75" customWidth="1"/>
    <col min="14338" max="14338" width="23" customWidth="1"/>
    <col min="14339" max="14339" width="12.5" customWidth="1"/>
    <col min="14340" max="14340" width="12.625" customWidth="1"/>
    <col min="14341" max="14342" width="13.375" customWidth="1"/>
    <col min="14344" max="14344" width="11.625" bestFit="1" customWidth="1"/>
    <col min="14346" max="14347" width="10.5" bestFit="1" customWidth="1"/>
    <col min="14593" max="14593" width="6.75" customWidth="1"/>
    <col min="14594" max="14594" width="23" customWidth="1"/>
    <col min="14595" max="14595" width="12.5" customWidth="1"/>
    <col min="14596" max="14596" width="12.625" customWidth="1"/>
    <col min="14597" max="14598" width="13.375" customWidth="1"/>
    <col min="14600" max="14600" width="11.625" bestFit="1" customWidth="1"/>
    <col min="14602" max="14603" width="10.5" bestFit="1" customWidth="1"/>
    <col min="14849" max="14849" width="6.75" customWidth="1"/>
    <col min="14850" max="14850" width="23" customWidth="1"/>
    <col min="14851" max="14851" width="12.5" customWidth="1"/>
    <col min="14852" max="14852" width="12.625" customWidth="1"/>
    <col min="14853" max="14854" width="13.375" customWidth="1"/>
    <col min="14856" max="14856" width="11.625" bestFit="1" customWidth="1"/>
    <col min="14858" max="14859" width="10.5" bestFit="1" customWidth="1"/>
    <col min="15105" max="15105" width="6.75" customWidth="1"/>
    <col min="15106" max="15106" width="23" customWidth="1"/>
    <col min="15107" max="15107" width="12.5" customWidth="1"/>
    <col min="15108" max="15108" width="12.625" customWidth="1"/>
    <col min="15109" max="15110" width="13.375" customWidth="1"/>
    <col min="15112" max="15112" width="11.625" bestFit="1" customWidth="1"/>
    <col min="15114" max="15115" width="10.5" bestFit="1" customWidth="1"/>
    <col min="15361" max="15361" width="6.75" customWidth="1"/>
    <col min="15362" max="15362" width="23" customWidth="1"/>
    <col min="15363" max="15363" width="12.5" customWidth="1"/>
    <col min="15364" max="15364" width="12.625" customWidth="1"/>
    <col min="15365" max="15366" width="13.375" customWidth="1"/>
    <col min="15368" max="15368" width="11.625" bestFit="1" customWidth="1"/>
    <col min="15370" max="15371" width="10.5" bestFit="1" customWidth="1"/>
    <col min="15617" max="15617" width="6.75" customWidth="1"/>
    <col min="15618" max="15618" width="23" customWidth="1"/>
    <col min="15619" max="15619" width="12.5" customWidth="1"/>
    <col min="15620" max="15620" width="12.625" customWidth="1"/>
    <col min="15621" max="15622" width="13.375" customWidth="1"/>
    <col min="15624" max="15624" width="11.625" bestFit="1" customWidth="1"/>
    <col min="15626" max="15627" width="10.5" bestFit="1" customWidth="1"/>
    <col min="15873" max="15873" width="6.75" customWidth="1"/>
    <col min="15874" max="15874" width="23" customWidth="1"/>
    <col min="15875" max="15875" width="12.5" customWidth="1"/>
    <col min="15876" max="15876" width="12.625" customWidth="1"/>
    <col min="15877" max="15878" width="13.375" customWidth="1"/>
    <col min="15880" max="15880" width="11.625" bestFit="1" customWidth="1"/>
    <col min="15882" max="15883" width="10.5" bestFit="1" customWidth="1"/>
    <col min="16129" max="16129" width="6.75" customWidth="1"/>
    <col min="16130" max="16130" width="23" customWidth="1"/>
    <col min="16131" max="16131" width="12.5" customWidth="1"/>
    <col min="16132" max="16132" width="12.625" customWidth="1"/>
    <col min="16133" max="16134" width="13.375" customWidth="1"/>
    <col min="16136" max="16136" width="11.625" bestFit="1" customWidth="1"/>
    <col min="16138" max="16139" width="10.5" bestFit="1" customWidth="1"/>
  </cols>
  <sheetData>
    <row r="1" spans="1:7" s="2" customFormat="1" ht="44.25" customHeight="1">
      <c r="A1" s="1" t="s">
        <v>42</v>
      </c>
      <c r="B1" s="1"/>
      <c r="C1" s="1"/>
      <c r="D1" s="1"/>
      <c r="E1" s="1"/>
      <c r="F1" s="1"/>
    </row>
    <row r="2" spans="1:7" s="2" customFormat="1" ht="27" customHeight="1">
      <c r="A2" s="3" t="s">
        <v>0</v>
      </c>
      <c r="B2" s="3"/>
      <c r="C2" s="4"/>
      <c r="D2" s="4"/>
      <c r="E2" s="5" t="s">
        <v>41</v>
      </c>
      <c r="F2" s="5"/>
    </row>
    <row r="3" spans="1:7" ht="13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7" ht="15" customHeight="1">
      <c r="A4" s="7" t="s">
        <v>7</v>
      </c>
      <c r="B4" s="8" t="s">
        <v>8</v>
      </c>
      <c r="C4" s="9">
        <v>4392</v>
      </c>
      <c r="D4" s="10">
        <v>4392</v>
      </c>
      <c r="E4" s="10">
        <f>C4-D4</f>
        <v>0</v>
      </c>
      <c r="F4" s="11"/>
    </row>
    <row r="5" spans="1:7" ht="15" customHeight="1">
      <c r="A5" s="12"/>
      <c r="B5" s="8" t="s">
        <v>9</v>
      </c>
      <c r="C5" s="6">
        <v>1504.895</v>
      </c>
      <c r="D5" s="13">
        <v>1504.895</v>
      </c>
      <c r="E5" s="10">
        <f t="shared" ref="E5:E15" si="0">C5-D5</f>
        <v>0</v>
      </c>
      <c r="F5" s="11"/>
      <c r="G5" s="14"/>
    </row>
    <row r="6" spans="1:7" ht="15" customHeight="1">
      <c r="A6" s="12"/>
      <c r="B6" s="8" t="s">
        <v>10</v>
      </c>
      <c r="C6" s="9">
        <v>4941.8999999999996</v>
      </c>
      <c r="D6" s="10">
        <v>4941.8999999999996</v>
      </c>
      <c r="E6" s="10">
        <f t="shared" si="0"/>
        <v>0</v>
      </c>
      <c r="F6" s="11"/>
    </row>
    <row r="7" spans="1:7" ht="15" customHeight="1">
      <c r="A7" s="12"/>
      <c r="B7" s="8" t="s">
        <v>11</v>
      </c>
      <c r="C7" s="9">
        <v>522</v>
      </c>
      <c r="D7" s="10">
        <v>522</v>
      </c>
      <c r="E7" s="10">
        <f t="shared" si="0"/>
        <v>0</v>
      </c>
      <c r="F7" s="11"/>
    </row>
    <row r="8" spans="1:7" ht="15" customHeight="1">
      <c r="A8" s="12"/>
      <c r="B8" s="8" t="s">
        <v>12</v>
      </c>
      <c r="C8" s="9">
        <v>0</v>
      </c>
      <c r="D8" s="10">
        <v>0</v>
      </c>
      <c r="E8" s="10">
        <f t="shared" si="0"/>
        <v>0</v>
      </c>
      <c r="F8" s="11"/>
    </row>
    <row r="9" spans="1:7" ht="15" customHeight="1">
      <c r="A9" s="12"/>
      <c r="B9" s="8" t="s">
        <v>13</v>
      </c>
      <c r="C9" s="6">
        <v>167.26400000000001</v>
      </c>
      <c r="D9" s="13">
        <v>167.26400000000001</v>
      </c>
      <c r="E9" s="10">
        <f t="shared" si="0"/>
        <v>0</v>
      </c>
      <c r="F9" s="11"/>
    </row>
    <row r="10" spans="1:7" ht="15" customHeight="1">
      <c r="A10" s="12"/>
      <c r="B10" s="8" t="s">
        <v>14</v>
      </c>
      <c r="C10" s="6">
        <v>2096.5</v>
      </c>
      <c r="D10" s="13">
        <v>2096.5</v>
      </c>
      <c r="E10" s="10">
        <f t="shared" si="0"/>
        <v>0</v>
      </c>
      <c r="F10" s="11"/>
    </row>
    <row r="11" spans="1:7" ht="15" customHeight="1">
      <c r="A11" s="12"/>
      <c r="B11" s="8" t="s">
        <v>15</v>
      </c>
      <c r="C11" s="6">
        <v>1473.56</v>
      </c>
      <c r="D11" s="13">
        <v>1473.56</v>
      </c>
      <c r="E11" s="10">
        <f t="shared" si="0"/>
        <v>0</v>
      </c>
      <c r="F11" s="11"/>
    </row>
    <row r="12" spans="1:7" ht="15" customHeight="1">
      <c r="A12" s="12"/>
      <c r="B12" s="8" t="s">
        <v>16</v>
      </c>
      <c r="C12" s="9">
        <v>130</v>
      </c>
      <c r="D12" s="10">
        <v>130</v>
      </c>
      <c r="E12" s="10">
        <f t="shared" si="0"/>
        <v>0</v>
      </c>
      <c r="F12" s="11"/>
    </row>
    <row r="13" spans="1:7" ht="15" customHeight="1">
      <c r="A13" s="12"/>
      <c r="B13" s="8" t="s">
        <v>17</v>
      </c>
      <c r="C13" s="9">
        <v>99</v>
      </c>
      <c r="D13" s="10">
        <v>99</v>
      </c>
      <c r="E13" s="10">
        <f t="shared" si="0"/>
        <v>0</v>
      </c>
      <c r="F13" s="11"/>
    </row>
    <row r="14" spans="1:7" ht="15" customHeight="1">
      <c r="A14" s="12"/>
      <c r="B14" s="15" t="s">
        <v>18</v>
      </c>
      <c r="C14" s="6">
        <v>329.94</v>
      </c>
      <c r="D14" s="13">
        <v>329.94</v>
      </c>
      <c r="E14" s="10">
        <f t="shared" si="0"/>
        <v>0</v>
      </c>
      <c r="F14" s="11"/>
    </row>
    <row r="15" spans="1:7" ht="15" customHeight="1">
      <c r="A15" s="12"/>
      <c r="B15" s="15" t="s">
        <v>19</v>
      </c>
      <c r="C15" s="9">
        <v>410.6</v>
      </c>
      <c r="D15" s="10">
        <v>410.6</v>
      </c>
      <c r="E15" s="10">
        <f t="shared" si="0"/>
        <v>0</v>
      </c>
      <c r="F15" s="11"/>
    </row>
    <row r="16" spans="1:7" ht="15" customHeight="1">
      <c r="A16" s="16"/>
      <c r="B16" s="17" t="s">
        <v>20</v>
      </c>
      <c r="C16" s="18">
        <f>SUM(C4:C15)</f>
        <v>16067.659</v>
      </c>
      <c r="D16" s="18">
        <f>SUM(D4:D15)</f>
        <v>16067.659</v>
      </c>
      <c r="E16" s="18">
        <f>SUM(E4:E15)</f>
        <v>0</v>
      </c>
      <c r="F16" s="11"/>
    </row>
    <row r="17" spans="1:8" ht="15" customHeight="1">
      <c r="A17" s="7" t="s">
        <v>21</v>
      </c>
      <c r="B17" s="19" t="s">
        <v>8</v>
      </c>
      <c r="C17" s="6">
        <v>10588.12</v>
      </c>
      <c r="D17" s="10">
        <v>10588.12</v>
      </c>
      <c r="E17" s="10">
        <f>C17-D17</f>
        <v>0</v>
      </c>
      <c r="F17" s="11"/>
    </row>
    <row r="18" spans="1:8" ht="15" customHeight="1">
      <c r="A18" s="12"/>
      <c r="B18" s="19" t="s">
        <v>9</v>
      </c>
      <c r="C18" s="6">
        <v>766.04010000000005</v>
      </c>
      <c r="D18" s="13">
        <v>766.04010000000005</v>
      </c>
      <c r="E18" s="10">
        <f t="shared" ref="E18:E29" si="1">C18-D18</f>
        <v>0</v>
      </c>
      <c r="F18" s="11"/>
    </row>
    <row r="19" spans="1:8" ht="15" customHeight="1">
      <c r="A19" s="12"/>
      <c r="B19" s="19" t="s">
        <v>10</v>
      </c>
      <c r="C19" s="9">
        <v>5841.9</v>
      </c>
      <c r="D19" s="10">
        <v>5841.9</v>
      </c>
      <c r="E19" s="10">
        <f t="shared" si="1"/>
        <v>0</v>
      </c>
      <c r="F19" s="11"/>
    </row>
    <row r="20" spans="1:8" ht="15" customHeight="1">
      <c r="A20" s="12"/>
      <c r="B20" s="19" t="s">
        <v>22</v>
      </c>
      <c r="C20" s="9">
        <v>0</v>
      </c>
      <c r="D20" s="10">
        <v>0</v>
      </c>
      <c r="E20" s="10">
        <f t="shared" si="1"/>
        <v>0</v>
      </c>
      <c r="F20" s="11"/>
    </row>
    <row r="21" spans="1:8" ht="15" customHeight="1">
      <c r="A21" s="12"/>
      <c r="B21" s="19" t="s">
        <v>11</v>
      </c>
      <c r="C21" s="9">
        <v>49.5</v>
      </c>
      <c r="D21" s="13">
        <v>49.5</v>
      </c>
      <c r="E21" s="10">
        <f t="shared" si="1"/>
        <v>0</v>
      </c>
      <c r="F21" s="11"/>
    </row>
    <row r="22" spans="1:8" ht="15" customHeight="1">
      <c r="A22" s="12"/>
      <c r="B22" s="19" t="s">
        <v>12</v>
      </c>
      <c r="C22" s="9">
        <v>0</v>
      </c>
      <c r="D22" s="13">
        <v>0</v>
      </c>
      <c r="E22" s="10">
        <f t="shared" si="1"/>
        <v>0</v>
      </c>
      <c r="F22" s="11"/>
    </row>
    <row r="23" spans="1:8" ht="15" customHeight="1">
      <c r="A23" s="12"/>
      <c r="B23" s="19" t="s">
        <v>13</v>
      </c>
      <c r="C23" s="9">
        <v>59.4</v>
      </c>
      <c r="D23" s="10">
        <v>59.4</v>
      </c>
      <c r="E23" s="10">
        <f t="shared" si="1"/>
        <v>0</v>
      </c>
      <c r="F23" s="11"/>
    </row>
    <row r="24" spans="1:8" ht="15" customHeight="1">
      <c r="A24" s="12"/>
      <c r="B24" s="19" t="s">
        <v>23</v>
      </c>
      <c r="C24" s="20">
        <v>16320.97</v>
      </c>
      <c r="D24" s="13">
        <v>16320.97</v>
      </c>
      <c r="E24" s="10">
        <f t="shared" si="1"/>
        <v>0</v>
      </c>
      <c r="F24" s="11"/>
    </row>
    <row r="25" spans="1:8" ht="15" customHeight="1">
      <c r="A25" s="12"/>
      <c r="B25" s="8" t="s">
        <v>15</v>
      </c>
      <c r="C25" s="21">
        <v>0</v>
      </c>
      <c r="D25" s="10">
        <v>0</v>
      </c>
      <c r="E25" s="10">
        <f>C25-D25</f>
        <v>0</v>
      </c>
      <c r="F25" s="11"/>
    </row>
    <row r="26" spans="1:8" ht="15" customHeight="1">
      <c r="A26" s="12"/>
      <c r="B26" s="8" t="s">
        <v>16</v>
      </c>
      <c r="C26" s="9">
        <v>1144</v>
      </c>
      <c r="D26" s="13">
        <v>1144</v>
      </c>
      <c r="E26" s="10">
        <f t="shared" si="1"/>
        <v>0</v>
      </c>
      <c r="F26" s="11"/>
    </row>
    <row r="27" spans="1:8" ht="15" customHeight="1">
      <c r="A27" s="12"/>
      <c r="B27" s="19" t="s">
        <v>17</v>
      </c>
      <c r="C27" s="9">
        <v>150</v>
      </c>
      <c r="D27" s="13">
        <v>150</v>
      </c>
      <c r="E27" s="10">
        <f t="shared" si="1"/>
        <v>0</v>
      </c>
      <c r="F27" s="11"/>
    </row>
    <row r="28" spans="1:8" ht="15" customHeight="1">
      <c r="A28" s="12"/>
      <c r="B28" s="15" t="s">
        <v>18</v>
      </c>
      <c r="C28" s="9">
        <v>0</v>
      </c>
      <c r="D28" s="10">
        <v>0</v>
      </c>
      <c r="E28" s="10">
        <f t="shared" si="1"/>
        <v>0</v>
      </c>
      <c r="F28" s="11"/>
    </row>
    <row r="29" spans="1:8" ht="15" customHeight="1">
      <c r="A29" s="12"/>
      <c r="B29" s="15" t="s">
        <v>19</v>
      </c>
      <c r="C29" s="9">
        <v>472.6</v>
      </c>
      <c r="D29" s="10">
        <v>472.6</v>
      </c>
      <c r="E29" s="10">
        <f t="shared" si="1"/>
        <v>0</v>
      </c>
      <c r="F29" s="11"/>
    </row>
    <row r="30" spans="1:8" ht="15" customHeight="1">
      <c r="A30" s="16"/>
      <c r="B30" s="22" t="s">
        <v>24</v>
      </c>
      <c r="C30" s="18">
        <f>SUM(C17:C29)</f>
        <v>35392.530100000004</v>
      </c>
      <c r="D30" s="18">
        <f>SUM(D17:D29)</f>
        <v>35392.530100000004</v>
      </c>
      <c r="E30" s="18">
        <f>SUM(E17:E29)</f>
        <v>0</v>
      </c>
      <c r="F30" s="11"/>
      <c r="H30" s="23"/>
    </row>
    <row r="31" spans="1:8" ht="15" customHeight="1">
      <c r="A31" s="24" t="s">
        <v>25</v>
      </c>
      <c r="B31" s="19" t="s">
        <v>8</v>
      </c>
      <c r="C31" s="20">
        <v>17111.689999999999</v>
      </c>
      <c r="D31" s="10">
        <v>17111.689999999999</v>
      </c>
      <c r="E31" s="10">
        <f>C31-D31</f>
        <v>0</v>
      </c>
      <c r="F31" s="11"/>
      <c r="H31" s="23"/>
    </row>
    <row r="32" spans="1:8" ht="15" customHeight="1">
      <c r="A32" s="25"/>
      <c r="B32" s="19" t="s">
        <v>9</v>
      </c>
      <c r="C32" s="6">
        <v>207.25</v>
      </c>
      <c r="D32" s="10">
        <v>207.25</v>
      </c>
      <c r="E32" s="10">
        <f t="shared" ref="E32:E46" si="2">C32-D32</f>
        <v>0</v>
      </c>
      <c r="F32" s="11"/>
      <c r="H32" s="26"/>
    </row>
    <row r="33" spans="1:8" ht="15" customHeight="1">
      <c r="A33" s="25"/>
      <c r="B33" s="19" t="s">
        <v>10</v>
      </c>
      <c r="C33" s="9">
        <v>6999.3</v>
      </c>
      <c r="D33" s="10">
        <v>6999.3</v>
      </c>
      <c r="E33" s="10">
        <f t="shared" si="2"/>
        <v>0</v>
      </c>
      <c r="F33" s="27"/>
      <c r="H33" s="23"/>
    </row>
    <row r="34" spans="1:8" ht="15" customHeight="1">
      <c r="A34" s="25"/>
      <c r="B34" s="19" t="s">
        <v>26</v>
      </c>
      <c r="C34" s="9">
        <v>570</v>
      </c>
      <c r="D34" s="10">
        <v>570</v>
      </c>
      <c r="E34" s="10">
        <f t="shared" si="2"/>
        <v>0</v>
      </c>
      <c r="F34" s="11"/>
    </row>
    <row r="35" spans="1:8" s="32" customFormat="1" ht="15" customHeight="1">
      <c r="A35" s="25"/>
      <c r="B35" s="28" t="s">
        <v>27</v>
      </c>
      <c r="C35" s="29">
        <v>654.49</v>
      </c>
      <c r="D35" s="30">
        <v>154.15</v>
      </c>
      <c r="E35" s="30">
        <f t="shared" si="2"/>
        <v>500.34000000000003</v>
      </c>
      <c r="F35" s="31"/>
    </row>
    <row r="36" spans="1:8" s="32" customFormat="1" ht="15" customHeight="1">
      <c r="A36" s="25"/>
      <c r="B36" s="19" t="s">
        <v>11</v>
      </c>
      <c r="C36" s="33">
        <v>0</v>
      </c>
      <c r="D36" s="30">
        <v>0</v>
      </c>
      <c r="E36" s="30">
        <f t="shared" si="2"/>
        <v>0</v>
      </c>
      <c r="F36" s="31"/>
    </row>
    <row r="37" spans="1:8" s="32" customFormat="1" ht="15" customHeight="1">
      <c r="A37" s="25"/>
      <c r="B37" s="28" t="s">
        <v>28</v>
      </c>
      <c r="C37" s="33">
        <v>2392</v>
      </c>
      <c r="D37" s="30">
        <v>2177.1799999999998</v>
      </c>
      <c r="E37" s="30">
        <f t="shared" si="2"/>
        <v>214.82000000000016</v>
      </c>
      <c r="F37" s="31"/>
    </row>
    <row r="38" spans="1:8" s="32" customFormat="1" ht="15" customHeight="1">
      <c r="A38" s="25"/>
      <c r="B38" s="28" t="s">
        <v>13</v>
      </c>
      <c r="C38" s="29">
        <v>528.64</v>
      </c>
      <c r="D38" s="30">
        <v>527.29</v>
      </c>
      <c r="E38" s="30">
        <f t="shared" si="2"/>
        <v>1.3500000000000227</v>
      </c>
      <c r="F38" s="31"/>
    </row>
    <row r="39" spans="1:8" ht="15" customHeight="1">
      <c r="A39" s="25"/>
      <c r="B39" s="19" t="s">
        <v>29</v>
      </c>
      <c r="C39" s="21">
        <v>10122</v>
      </c>
      <c r="D39" s="10">
        <v>10122</v>
      </c>
      <c r="E39" s="10">
        <f t="shared" si="2"/>
        <v>0</v>
      </c>
      <c r="F39" s="11"/>
    </row>
    <row r="40" spans="1:8" ht="15" customHeight="1">
      <c r="A40" s="25"/>
      <c r="B40" s="19" t="s">
        <v>30</v>
      </c>
      <c r="C40" s="9">
        <v>2440</v>
      </c>
      <c r="D40" s="10">
        <v>2440</v>
      </c>
      <c r="E40" s="10">
        <f t="shared" si="2"/>
        <v>0</v>
      </c>
      <c r="F40" s="11"/>
      <c r="H40" s="23"/>
    </row>
    <row r="41" spans="1:8" s="32" customFormat="1" ht="15" customHeight="1">
      <c r="A41" s="25"/>
      <c r="B41" s="8" t="s">
        <v>16</v>
      </c>
      <c r="C41" s="29">
        <v>5889.93</v>
      </c>
      <c r="D41" s="30">
        <v>5889.93</v>
      </c>
      <c r="E41" s="30">
        <f t="shared" si="2"/>
        <v>0</v>
      </c>
      <c r="F41" s="31"/>
    </row>
    <row r="42" spans="1:8" s="32" customFormat="1" ht="15" customHeight="1">
      <c r="A42" s="25"/>
      <c r="B42" s="8" t="s">
        <v>31</v>
      </c>
      <c r="C42" s="33">
        <v>0</v>
      </c>
      <c r="D42" s="30">
        <v>0</v>
      </c>
      <c r="E42" s="30">
        <f t="shared" si="2"/>
        <v>0</v>
      </c>
      <c r="F42" s="31"/>
    </row>
    <row r="43" spans="1:8" s="32" customFormat="1" ht="15" customHeight="1">
      <c r="A43" s="25"/>
      <c r="B43" s="8" t="s">
        <v>32</v>
      </c>
      <c r="C43" s="33">
        <v>2820</v>
      </c>
      <c r="D43" s="30">
        <v>2820</v>
      </c>
      <c r="E43" s="30">
        <f t="shared" si="2"/>
        <v>0</v>
      </c>
      <c r="F43" s="31"/>
    </row>
    <row r="44" spans="1:8" s="32" customFormat="1" ht="15" customHeight="1">
      <c r="A44" s="25"/>
      <c r="B44" s="28" t="s">
        <v>17</v>
      </c>
      <c r="C44" s="33">
        <v>600</v>
      </c>
      <c r="D44" s="30">
        <v>413.26</v>
      </c>
      <c r="E44" s="30">
        <f t="shared" si="2"/>
        <v>186.74</v>
      </c>
      <c r="F44" s="31"/>
    </row>
    <row r="45" spans="1:8" s="32" customFormat="1" ht="15" customHeight="1">
      <c r="A45" s="25"/>
      <c r="B45" s="15" t="s">
        <v>18</v>
      </c>
      <c r="C45" s="33">
        <v>0</v>
      </c>
      <c r="D45" s="30">
        <v>0</v>
      </c>
      <c r="E45" s="30">
        <f t="shared" si="2"/>
        <v>0</v>
      </c>
      <c r="F45" s="31"/>
    </row>
    <row r="46" spans="1:8" ht="15" customHeight="1">
      <c r="A46" s="25"/>
      <c r="B46" s="15" t="s">
        <v>19</v>
      </c>
      <c r="C46" s="9">
        <v>565.79999999999995</v>
      </c>
      <c r="D46" s="10">
        <v>565.79999999999995</v>
      </c>
      <c r="E46" s="10">
        <f t="shared" si="2"/>
        <v>0</v>
      </c>
      <c r="F46" s="11"/>
    </row>
    <row r="47" spans="1:8" ht="15" customHeight="1">
      <c r="A47" s="25"/>
      <c r="B47" s="22" t="s">
        <v>33</v>
      </c>
      <c r="C47" s="34">
        <f>SUM(C31:C46)</f>
        <v>50901.1</v>
      </c>
      <c r="D47" s="34">
        <f>SUM(D31:D46)</f>
        <v>49997.850000000006</v>
      </c>
      <c r="E47" s="34">
        <f>SUM(E31:E46)</f>
        <v>903.25000000000023</v>
      </c>
      <c r="F47" s="11"/>
    </row>
    <row r="48" spans="1:8" s="32" customFormat="1" ht="15" customHeight="1">
      <c r="A48" s="24" t="s">
        <v>34</v>
      </c>
      <c r="B48" s="28" t="s">
        <v>8</v>
      </c>
      <c r="C48" s="29">
        <v>8486.07</v>
      </c>
      <c r="D48" s="30">
        <f>3653.06+1150.78</f>
        <v>4803.84</v>
      </c>
      <c r="E48" s="30">
        <f>C48-D48</f>
        <v>3682.2299999999996</v>
      </c>
      <c r="F48" s="35"/>
    </row>
    <row r="49" spans="1:11" ht="15" customHeight="1">
      <c r="A49" s="24"/>
      <c r="B49" s="19" t="s">
        <v>35</v>
      </c>
      <c r="C49" s="9">
        <v>0</v>
      </c>
      <c r="D49" s="10">
        <v>0</v>
      </c>
      <c r="E49" s="10">
        <f>C49-D49</f>
        <v>0</v>
      </c>
      <c r="F49" s="27"/>
    </row>
    <row r="50" spans="1:11" ht="15" customHeight="1">
      <c r="A50" s="25"/>
      <c r="B50" s="19" t="s">
        <v>10</v>
      </c>
      <c r="C50" s="36">
        <v>6962.05</v>
      </c>
      <c r="D50" s="10">
        <v>6962.05</v>
      </c>
      <c r="E50" s="10">
        <f t="shared" ref="E50:E62" si="3">C50-D50</f>
        <v>0</v>
      </c>
      <c r="F50" s="27"/>
    </row>
    <row r="51" spans="1:11" ht="15" customHeight="1">
      <c r="A51" s="25"/>
      <c r="B51" s="19" t="s">
        <v>27</v>
      </c>
      <c r="C51" s="21">
        <v>3823.1</v>
      </c>
      <c r="D51" s="10">
        <f>2902.57+920.53</f>
        <v>3823.1000000000004</v>
      </c>
      <c r="E51" s="37">
        <f t="shared" si="3"/>
        <v>0</v>
      </c>
      <c r="F51" s="11"/>
    </row>
    <row r="52" spans="1:11" ht="15" customHeight="1">
      <c r="A52" s="25"/>
      <c r="B52" s="19" t="s">
        <v>11</v>
      </c>
      <c r="C52" s="20">
        <v>373.42</v>
      </c>
      <c r="D52" s="10">
        <v>373.42</v>
      </c>
      <c r="E52" s="10">
        <f t="shared" si="3"/>
        <v>0</v>
      </c>
      <c r="F52" s="11"/>
    </row>
    <row r="53" spans="1:11" ht="15" customHeight="1">
      <c r="A53" s="25"/>
      <c r="B53" s="19" t="s">
        <v>28</v>
      </c>
      <c r="C53" s="20">
        <v>310.62</v>
      </c>
      <c r="D53" s="10">
        <v>0</v>
      </c>
      <c r="E53" s="10">
        <f t="shared" si="3"/>
        <v>310.62</v>
      </c>
      <c r="F53" s="11"/>
    </row>
    <row r="54" spans="1:11" ht="15" customHeight="1">
      <c r="A54" s="25"/>
      <c r="B54" s="19" t="s">
        <v>13</v>
      </c>
      <c r="C54" s="9">
        <v>445.1</v>
      </c>
      <c r="D54" s="10">
        <v>394.07</v>
      </c>
      <c r="E54" s="10">
        <f t="shared" si="3"/>
        <v>51.03000000000003</v>
      </c>
      <c r="F54" s="11"/>
    </row>
    <row r="55" spans="1:11" s="40" customFormat="1" ht="15" customHeight="1">
      <c r="A55" s="25"/>
      <c r="B55" s="38" t="s">
        <v>29</v>
      </c>
      <c r="C55" s="37">
        <v>15047.03</v>
      </c>
      <c r="D55" s="37">
        <f>10066.22+1000</f>
        <v>11066.22</v>
      </c>
      <c r="E55" s="37">
        <f t="shared" si="3"/>
        <v>3980.8100000000013</v>
      </c>
      <c r="F55" s="39"/>
    </row>
    <row r="56" spans="1:11" ht="15" customHeight="1">
      <c r="A56" s="25"/>
      <c r="B56" s="19" t="s">
        <v>30</v>
      </c>
      <c r="C56" s="41">
        <v>28884.959999999999</v>
      </c>
      <c r="D56" s="10">
        <v>28884.959999999999</v>
      </c>
      <c r="E56" s="10">
        <f t="shared" si="3"/>
        <v>0</v>
      </c>
      <c r="F56" s="27"/>
    </row>
    <row r="57" spans="1:11" ht="15" customHeight="1">
      <c r="A57" s="25"/>
      <c r="B57" s="8" t="s">
        <v>16</v>
      </c>
      <c r="C57" s="9">
        <v>16802.599999999999</v>
      </c>
      <c r="D57" s="10">
        <f>12449.33+4353.27</f>
        <v>16802.599999999999</v>
      </c>
      <c r="E57" s="10">
        <f t="shared" si="3"/>
        <v>0</v>
      </c>
      <c r="F57" s="11"/>
    </row>
    <row r="58" spans="1:11" ht="15" customHeight="1">
      <c r="A58" s="25"/>
      <c r="B58" s="8" t="s">
        <v>31</v>
      </c>
      <c r="C58" s="9">
        <v>0</v>
      </c>
      <c r="D58" s="10">
        <v>0</v>
      </c>
      <c r="E58" s="10">
        <f t="shared" si="3"/>
        <v>0</v>
      </c>
      <c r="F58" s="11"/>
    </row>
    <row r="59" spans="1:11" ht="15" customHeight="1">
      <c r="A59" s="25"/>
      <c r="B59" s="8" t="s">
        <v>32</v>
      </c>
      <c r="C59" s="6">
        <f>2667.72+1562.28</f>
        <v>4230</v>
      </c>
      <c r="D59" s="10">
        <v>3342.92</v>
      </c>
      <c r="E59" s="10">
        <f t="shared" si="3"/>
        <v>887.07999999999993</v>
      </c>
      <c r="F59" s="11"/>
      <c r="H59" t="s">
        <v>36</v>
      </c>
    </row>
    <row r="60" spans="1:11" ht="15" customHeight="1">
      <c r="A60" s="25"/>
      <c r="B60" s="19" t="s">
        <v>17</v>
      </c>
      <c r="C60" s="21">
        <v>200</v>
      </c>
      <c r="D60" s="10">
        <v>0</v>
      </c>
      <c r="E60" s="10">
        <f t="shared" si="3"/>
        <v>200</v>
      </c>
      <c r="F60" s="11"/>
      <c r="J60" s="26"/>
      <c r="K60" s="26"/>
    </row>
    <row r="61" spans="1:11" ht="15" customHeight="1">
      <c r="A61" s="25"/>
      <c r="B61" s="15" t="s">
        <v>18</v>
      </c>
      <c r="C61" s="21">
        <v>0</v>
      </c>
      <c r="D61" s="10">
        <v>0</v>
      </c>
      <c r="E61" s="10">
        <f t="shared" si="3"/>
        <v>0</v>
      </c>
      <c r="F61" s="11"/>
      <c r="J61" s="26"/>
      <c r="K61" s="26"/>
    </row>
    <row r="62" spans="1:11" ht="15" customHeight="1">
      <c r="A62" s="25"/>
      <c r="B62" s="15" t="s">
        <v>19</v>
      </c>
      <c r="C62" s="6">
        <v>1000.86</v>
      </c>
      <c r="D62" s="10">
        <v>630.24</v>
      </c>
      <c r="E62" s="10">
        <f t="shared" si="3"/>
        <v>370.62</v>
      </c>
      <c r="F62" s="11"/>
    </row>
    <row r="63" spans="1:11" ht="15" customHeight="1">
      <c r="A63" s="25"/>
      <c r="B63" s="22" t="s">
        <v>37</v>
      </c>
      <c r="C63" s="34">
        <f>SUM(C48:C62)</f>
        <v>86565.809999999983</v>
      </c>
      <c r="D63" s="34">
        <f>SUM(D48:D62)</f>
        <v>77083.42</v>
      </c>
      <c r="E63" s="34">
        <f>SUM(E48:E62)</f>
        <v>9482.3900000000012</v>
      </c>
      <c r="F63" s="11"/>
    </row>
    <row r="64" spans="1:11" ht="15" customHeight="1">
      <c r="A64" s="24" t="s">
        <v>38</v>
      </c>
      <c r="B64" s="42" t="s">
        <v>8</v>
      </c>
      <c r="C64" s="43">
        <f t="shared" ref="C64:E65" si="4">SUM(C4,C17,C31,C48)</f>
        <v>40577.879999999997</v>
      </c>
      <c r="D64" s="43">
        <f t="shared" si="4"/>
        <v>36895.649999999994</v>
      </c>
      <c r="E64" s="43">
        <f t="shared" si="4"/>
        <v>3682.2299999999996</v>
      </c>
      <c r="F64" s="11"/>
    </row>
    <row r="65" spans="1:6" ht="15" customHeight="1">
      <c r="A65" s="25"/>
      <c r="B65" s="42" t="s">
        <v>9</v>
      </c>
      <c r="C65" s="44">
        <f t="shared" si="4"/>
        <v>2478.1851000000001</v>
      </c>
      <c r="D65" s="44">
        <f t="shared" si="4"/>
        <v>2478.1851000000001</v>
      </c>
      <c r="E65" s="44">
        <f t="shared" si="4"/>
        <v>0</v>
      </c>
      <c r="F65" s="11"/>
    </row>
    <row r="66" spans="1:6" ht="15" customHeight="1">
      <c r="A66" s="25"/>
      <c r="B66" s="42" t="s">
        <v>10</v>
      </c>
      <c r="C66" s="43">
        <f>SUM(C6,C19,C33,C34,C50)</f>
        <v>25315.149999999998</v>
      </c>
      <c r="D66" s="43">
        <f>SUM(D6,D19,D33,D34,D50)</f>
        <v>25315.149999999998</v>
      </c>
      <c r="E66" s="44">
        <f>SUM(E6,E19,E33,E34,E50)</f>
        <v>0</v>
      </c>
      <c r="F66" s="11"/>
    </row>
    <row r="67" spans="1:6" ht="15" customHeight="1">
      <c r="A67" s="25"/>
      <c r="B67" s="42" t="s">
        <v>27</v>
      </c>
      <c r="C67" s="44">
        <f>SUM(C20,C35,C51)</f>
        <v>4477.59</v>
      </c>
      <c r="D67" s="43">
        <f>SUM(D35,D51)</f>
        <v>3977.2500000000005</v>
      </c>
      <c r="E67" s="43">
        <f>SUM(E35,E51)</f>
        <v>500.34000000000003</v>
      </c>
      <c r="F67" s="11"/>
    </row>
    <row r="68" spans="1:6" ht="15" customHeight="1">
      <c r="A68" s="25"/>
      <c r="B68" s="42" t="s">
        <v>11</v>
      </c>
      <c r="C68" s="44">
        <f>C7+C21+C36+C52</f>
        <v>944.92000000000007</v>
      </c>
      <c r="D68" s="44">
        <f>D7+D21+D36+D52</f>
        <v>944.92000000000007</v>
      </c>
      <c r="E68" s="44">
        <f>C68-D68</f>
        <v>0</v>
      </c>
      <c r="F68" s="11"/>
    </row>
    <row r="69" spans="1:6" ht="15" customHeight="1">
      <c r="A69" s="25"/>
      <c r="B69" s="42" t="s">
        <v>28</v>
      </c>
      <c r="C69" s="44">
        <f>C8+C22+C37+C53</f>
        <v>2702.62</v>
      </c>
      <c r="D69" s="44">
        <f>D8+D22+D37+D53</f>
        <v>2177.1799999999998</v>
      </c>
      <c r="E69" s="43">
        <f>SUM(E37,E53)</f>
        <v>525.44000000000017</v>
      </c>
      <c r="F69" s="11"/>
    </row>
    <row r="70" spans="1:6" ht="15" customHeight="1">
      <c r="A70" s="25"/>
      <c r="B70" s="42" t="s">
        <v>13</v>
      </c>
      <c r="C70" s="43">
        <f>SUM(C23,C38,C54,C9)</f>
        <v>1200.404</v>
      </c>
      <c r="D70" s="43">
        <f>SUM(D23,D38,D54,D9)</f>
        <v>1148.0239999999999</v>
      </c>
      <c r="E70" s="43">
        <f>SUM(E23,E38,E54,E9)</f>
        <v>52.380000000000052</v>
      </c>
      <c r="F70" s="11"/>
    </row>
    <row r="71" spans="1:6" ht="15" customHeight="1">
      <c r="A71" s="25"/>
      <c r="B71" s="42" t="s">
        <v>39</v>
      </c>
      <c r="C71" s="43">
        <f>SUM(C11)</f>
        <v>1473.56</v>
      </c>
      <c r="D71" s="43">
        <f>SUM(D11)</f>
        <v>1473.56</v>
      </c>
      <c r="E71" s="43">
        <f>SUM(E11)</f>
        <v>0</v>
      </c>
      <c r="F71" s="11"/>
    </row>
    <row r="72" spans="1:6" ht="15" customHeight="1">
      <c r="A72" s="25"/>
      <c r="B72" s="42" t="s">
        <v>29</v>
      </c>
      <c r="C72" s="44">
        <f>SUM(C10,C24,C39,C55)</f>
        <v>43586.5</v>
      </c>
      <c r="D72" s="43">
        <f>SUM(D10,D24,D39,D55)</f>
        <v>39605.69</v>
      </c>
      <c r="E72" s="43">
        <f>SUM(E10,E24,E39,E55)</f>
        <v>3980.8100000000013</v>
      </c>
      <c r="F72" s="11"/>
    </row>
    <row r="73" spans="1:6" ht="15" customHeight="1">
      <c r="A73" s="25"/>
      <c r="B73" s="42" t="s">
        <v>30</v>
      </c>
      <c r="C73" s="43">
        <f>SUM(C40,C56)</f>
        <v>31324.959999999999</v>
      </c>
      <c r="D73" s="43">
        <f>SUM(D40,D56)</f>
        <v>31324.959999999999</v>
      </c>
      <c r="E73" s="44">
        <f>SUM(E40,E56)</f>
        <v>0</v>
      </c>
      <c r="F73" s="11"/>
    </row>
    <row r="74" spans="1:6" ht="15" customHeight="1">
      <c r="A74" s="25"/>
      <c r="B74" s="45" t="s">
        <v>16</v>
      </c>
      <c r="C74" s="43">
        <f>SUM(C12,C26,C41,C57)</f>
        <v>23966.53</v>
      </c>
      <c r="D74" s="43">
        <f>SUM(D12,D26,D41,D57)</f>
        <v>23966.53</v>
      </c>
      <c r="E74" s="43">
        <f>SUM(E12,E26,E41,E57)</f>
        <v>0</v>
      </c>
      <c r="F74" s="11"/>
    </row>
    <row r="75" spans="1:6" ht="15" customHeight="1">
      <c r="A75" s="25"/>
      <c r="B75" s="45" t="s">
        <v>31</v>
      </c>
      <c r="C75" s="44">
        <f>C42+C58</f>
        <v>0</v>
      </c>
      <c r="D75" s="44">
        <f>D42+D58</f>
        <v>0</v>
      </c>
      <c r="E75" s="44">
        <f>E42+E58</f>
        <v>0</v>
      </c>
      <c r="F75" s="11"/>
    </row>
    <row r="76" spans="1:6" ht="15" customHeight="1">
      <c r="A76" s="25"/>
      <c r="B76" s="45" t="s">
        <v>32</v>
      </c>
      <c r="C76" s="43">
        <f>SUM(C43,C59)</f>
        <v>7050</v>
      </c>
      <c r="D76" s="43">
        <f>SUM(D43,D59)</f>
        <v>6162.92</v>
      </c>
      <c r="E76" s="43">
        <f>SUM(E43,E59)</f>
        <v>887.07999999999993</v>
      </c>
      <c r="F76" s="11"/>
    </row>
    <row r="77" spans="1:6" ht="15" customHeight="1">
      <c r="A77" s="25"/>
      <c r="B77" s="42" t="s">
        <v>17</v>
      </c>
      <c r="C77" s="44">
        <f>SUM(C13,C27,C44,C60)</f>
        <v>1049</v>
      </c>
      <c r="D77" s="43">
        <f>SUM(D13,D27,D44,D60)</f>
        <v>662.26</v>
      </c>
      <c r="E77" s="43">
        <f>SUM(E13,E27,E44,E60)</f>
        <v>386.74</v>
      </c>
      <c r="F77" s="11"/>
    </row>
    <row r="78" spans="1:6" ht="15" customHeight="1">
      <c r="A78" s="25"/>
      <c r="B78" s="46" t="s">
        <v>18</v>
      </c>
      <c r="C78" s="44">
        <f>C14+C28+C45+C61</f>
        <v>329.94</v>
      </c>
      <c r="D78" s="44">
        <f>D14+D28+D45+D61</f>
        <v>329.94</v>
      </c>
      <c r="E78" s="44">
        <f>SUM(E14)</f>
        <v>0</v>
      </c>
      <c r="F78" s="11"/>
    </row>
    <row r="79" spans="1:6" ht="15" customHeight="1">
      <c r="A79" s="25"/>
      <c r="B79" s="46" t="s">
        <v>19</v>
      </c>
      <c r="C79" s="43">
        <f>SUM(C15,C29,C46,C62)</f>
        <v>2449.86</v>
      </c>
      <c r="D79" s="43">
        <f>SUM(D15,D29,D46,D62)</f>
        <v>2079.2399999999998</v>
      </c>
      <c r="E79" s="43">
        <f>SUM(E15,E29,E46,E62)</f>
        <v>370.62</v>
      </c>
      <c r="F79" s="11"/>
    </row>
    <row r="80" spans="1:6" ht="15" customHeight="1">
      <c r="A80" s="25"/>
      <c r="B80" s="22" t="s">
        <v>40</v>
      </c>
      <c r="C80" s="34">
        <f>SUM(C64:C79)</f>
        <v>188927.09909999996</v>
      </c>
      <c r="D80" s="34">
        <f>SUM(D64:D79)</f>
        <v>178541.45910000001</v>
      </c>
      <c r="E80" s="34">
        <f>SUM(E64:E79)</f>
        <v>10385.640000000001</v>
      </c>
      <c r="F80" s="11"/>
    </row>
  </sheetData>
  <mergeCells count="8">
    <mergeCell ref="A48:A63"/>
    <mergeCell ref="A64:A80"/>
    <mergeCell ref="A1:F1"/>
    <mergeCell ref="A2:B2"/>
    <mergeCell ref="E2:F2"/>
    <mergeCell ref="A4:A16"/>
    <mergeCell ref="A17:A30"/>
    <mergeCell ref="A31:A47"/>
  </mergeCells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2019-12-02T02:27:06Z</dcterms:modified>
</cp:coreProperties>
</file>